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75" windowHeight="736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H20" i="1"/>
  <c r="H19"/>
  <c r="H18"/>
  <c r="H17"/>
  <c r="H16"/>
  <c r="H15"/>
  <c r="H14"/>
  <c r="H13"/>
  <c r="H12"/>
  <c r="H11"/>
  <c r="H10"/>
  <c r="H9"/>
  <c r="H8"/>
  <c r="H7"/>
  <c r="H6"/>
  <c r="H5"/>
  <c r="H4"/>
  <c r="H3"/>
  <c r="H2"/>
  <c r="A32" l="1"/>
  <c r="B32" s="1"/>
  <c r="C32" l="1"/>
  <c r="H21" l="1"/>
</calcChain>
</file>

<file path=xl/sharedStrings.xml><?xml version="1.0" encoding="utf-8"?>
<sst xmlns="http://schemas.openxmlformats.org/spreadsheetml/2006/main" count="35" uniqueCount="35">
  <si>
    <t>котельая № 1</t>
  </si>
  <si>
    <t>котельая № 3</t>
  </si>
  <si>
    <t>котельая № 4</t>
  </si>
  <si>
    <t>котельая № 6</t>
  </si>
  <si>
    <t>котельая № 7</t>
  </si>
  <si>
    <t>котельая № 8</t>
  </si>
  <si>
    <t>котельая № 9</t>
  </si>
  <si>
    <t>котельая № 10</t>
  </si>
  <si>
    <t>котельая № 11</t>
  </si>
  <si>
    <t>котельая № 12</t>
  </si>
  <si>
    <t>котельая № 13</t>
  </si>
  <si>
    <t>котельая № 14</t>
  </si>
  <si>
    <t>котельая № 16</t>
  </si>
  <si>
    <t>котельая № 17</t>
  </si>
  <si>
    <t>котельая № 18</t>
  </si>
  <si>
    <t>котельая № 19</t>
  </si>
  <si>
    <t>котельая № 20</t>
  </si>
  <si>
    <t>котельая № 22</t>
  </si>
  <si>
    <t>котельая № 23</t>
  </si>
  <si>
    <t>Исходные данные</t>
  </si>
  <si>
    <r>
      <t>t</t>
    </r>
    <r>
      <rPr>
        <vertAlign val="subscript"/>
        <sz val="16"/>
        <color theme="1"/>
        <rFont val="Calibri"/>
        <family val="2"/>
        <charset val="204"/>
        <scheme val="minor"/>
      </rPr>
      <t>ср.ос.</t>
    </r>
    <r>
      <rPr>
        <sz val="16"/>
        <color theme="1"/>
        <rFont val="Calibri"/>
        <family val="2"/>
        <charset val="204"/>
        <scheme val="minor"/>
      </rPr>
      <t>=</t>
    </r>
  </si>
  <si>
    <t>Интерполяция:</t>
  </si>
  <si>
    <t>Т нар. воздуха</t>
  </si>
  <si>
    <t>Т в под. тр.</t>
  </si>
  <si>
    <t>Т в обр. тр</t>
  </si>
  <si>
    <t>'Продолжительность отопительного сезона nгод, дней</t>
  </si>
  <si>
    <t>'Количество дней в году nгод, дней</t>
  </si>
  <si>
    <t>Среднегодовая расчетная температура воздуха tн.год., оС для ГВС</t>
  </si>
  <si>
    <t>+11,07</t>
  </si>
  <si>
    <r>
      <t>Расчет температуры воды в подающем  t</t>
    </r>
    <r>
      <rPr>
        <b/>
        <vertAlign val="subscript"/>
        <sz val="12"/>
        <color theme="1"/>
        <rFont val="Calibri"/>
        <family val="2"/>
        <charset val="204"/>
        <scheme val="minor"/>
      </rPr>
      <t>п</t>
    </r>
    <r>
      <rPr>
        <b/>
        <sz val="12"/>
        <color theme="1"/>
        <rFont val="Calibri"/>
        <family val="2"/>
        <charset val="204"/>
        <scheme val="minor"/>
      </rPr>
      <t xml:space="preserve"> и обратном t</t>
    </r>
    <r>
      <rPr>
        <b/>
        <vertAlign val="subscript"/>
        <sz val="12"/>
        <color theme="1"/>
        <rFont val="Calibri"/>
        <family val="2"/>
        <charset val="204"/>
        <scheme val="minor"/>
      </rPr>
      <t>о</t>
    </r>
    <r>
      <rPr>
        <b/>
        <sz val="12"/>
        <color theme="1"/>
        <rFont val="Calibri"/>
        <family val="2"/>
        <charset val="204"/>
        <scheme val="minor"/>
      </rPr>
      <t xml:space="preserve"> трубопроводе при среднегодовой расчетной температуре воздуха t</t>
    </r>
    <r>
      <rPr>
        <b/>
        <vertAlign val="subscript"/>
        <sz val="12"/>
        <color theme="1"/>
        <rFont val="Calibri"/>
        <family val="2"/>
        <charset val="204"/>
        <scheme val="minor"/>
      </rPr>
      <t xml:space="preserve">ср.ос., </t>
    </r>
    <r>
      <rPr>
        <b/>
        <vertAlign val="superscript"/>
        <sz val="12"/>
        <color theme="1"/>
        <rFont val="Calibri"/>
        <family val="2"/>
        <charset val="204"/>
        <scheme val="minor"/>
      </rPr>
      <t>о</t>
    </r>
    <r>
      <rPr>
        <b/>
        <sz val="12"/>
        <color theme="1"/>
        <rFont val="Calibri"/>
        <family val="2"/>
        <charset val="204"/>
        <scheme val="minor"/>
      </rPr>
      <t>С (отопительный график)</t>
    </r>
  </si>
  <si>
    <t>+4</t>
  </si>
  <si>
    <t>4,002</t>
  </si>
  <si>
    <t>+5</t>
  </si>
  <si>
    <t>12,15</t>
  </si>
  <si>
    <t>СВОД ПО ПОТЕРЯМ 2019 год, Гкал/год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</si>
</sst>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bscript"/>
      <sz val="16"/>
      <color theme="1"/>
      <name val="Calibri"/>
      <family val="2"/>
      <charset val="204"/>
      <scheme val="minor"/>
    </font>
    <font>
      <b/>
      <vertAlign val="subscript"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64" fontId="0" fillId="0" borderId="0" xfId="0" applyNumberFormat="1"/>
    <xf numFmtId="164" fontId="5" fillId="0" borderId="1" xfId="0" applyNumberFormat="1" applyFont="1" applyBorder="1"/>
    <xf numFmtId="0" fontId="7" fillId="0" borderId="0" xfId="0" quotePrefix="1" applyFont="1" applyAlignment="1">
      <alignment horizontal="left"/>
    </xf>
    <xf numFmtId="49" fontId="7" fillId="2" borderId="0" xfId="0" applyNumberFormat="1" applyFont="1" applyFill="1"/>
    <xf numFmtId="0" fontId="3" fillId="0" borderId="1" xfId="0" quotePrefix="1" applyFont="1" applyBorder="1" applyAlignment="1">
      <alignment horizontal="left"/>
    </xf>
    <xf numFmtId="0" fontId="3" fillId="0" borderId="1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49" fontId="7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/>
    <xf numFmtId="165" fontId="5" fillId="3" borderId="1" xfId="0" applyNumberFormat="1" applyFont="1" applyFill="1" applyBorder="1" applyAlignment="1">
      <alignment horizontal="right"/>
    </xf>
    <xf numFmtId="49" fontId="7" fillId="0" borderId="1" xfId="0" quotePrefix="1" applyNumberFormat="1" applyFont="1" applyBorder="1" applyAlignment="1">
      <alignment horizontal="center"/>
    </xf>
    <xf numFmtId="0" fontId="6" fillId="0" borderId="0" xfId="0" applyFont="1"/>
    <xf numFmtId="0" fontId="5" fillId="4" borderId="0" xfId="0" applyFont="1" applyFill="1"/>
    <xf numFmtId="0" fontId="4" fillId="0" borderId="0" xfId="0" quotePrefix="1" applyFont="1"/>
    <xf numFmtId="49" fontId="5" fillId="4" borderId="0" xfId="0" applyNumberFormat="1" applyFont="1" applyFill="1" applyAlignment="1">
      <alignment horizontal="right"/>
    </xf>
    <xf numFmtId="0" fontId="6" fillId="4" borderId="0" xfId="0" applyFont="1" applyFill="1"/>
    <xf numFmtId="49" fontId="6" fillId="4" borderId="0" xfId="0" applyNumberFormat="1" applyFont="1" applyFill="1"/>
    <xf numFmtId="0" fontId="4" fillId="0" borderId="0" xfId="0" quotePrefix="1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2;&#1103;%20(&#1055;&#1086;&#1090;&#1077;&#1088;&#1080;%20&#1082;&#1086;&#1090;%201,8,9,10,11,12,16,17,19,20,22,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2;&#1103;%20(&#1055;&#1086;&#1090;&#1077;&#1088;&#1080;%20&#1082;&#1086;&#1090;%2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2;&#1103;%20(&#1055;&#1086;&#1090;&#1077;&#1088;&#1080;%20&#1082;&#1086;&#1090;%204,6,7%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2;&#1103;%20(&#1055;&#1086;&#1090;&#1077;&#1088;&#1080;%20&#1082;&#1086;&#1090;%201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2;&#1103;%20(&#1055;&#1086;&#1090;&#1077;&#1088;&#1080;%20&#1082;&#1086;&#1090;%2014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2;&#1103;%20(&#1055;&#1086;&#1090;&#1077;&#1088;&#1080;%20&#1082;&#1086;&#1090;%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 исх"/>
      <sheetName val="к1"/>
      <sheetName val="к8"/>
      <sheetName val="к9"/>
      <sheetName val="к10"/>
      <sheetName val="к11"/>
      <sheetName val="к12 О"/>
      <sheetName val="к12гвс1"/>
      <sheetName val="к12гвс2"/>
      <sheetName val="к16"/>
      <sheetName val="к17 1"/>
      <sheetName val="к17 2"/>
      <sheetName val="к19"/>
      <sheetName val="к20"/>
      <sheetName val="к22"/>
      <sheetName val="к23"/>
      <sheetName val="к23 гвс"/>
      <sheetName val="Лист1"/>
    </sheetNames>
    <sheetDataSet>
      <sheetData sheetId="0">
        <row r="4">
          <cell r="J4">
            <v>4.0629563449199999</v>
          </cell>
          <cell r="K4">
            <v>14.22034720722</v>
          </cell>
          <cell r="L4">
            <v>2.1758365651679998</v>
          </cell>
          <cell r="M4">
            <v>14.49185210478</v>
          </cell>
          <cell r="N4">
            <v>8.0571912645779999</v>
          </cell>
        </row>
        <row r="8">
          <cell r="M8">
            <v>5.6103275002999995</v>
          </cell>
        </row>
        <row r="13">
          <cell r="J13">
            <v>1.656481502304</v>
          </cell>
          <cell r="K13">
            <v>12.693909594600003</v>
          </cell>
          <cell r="L13">
            <v>2.3680819638000004</v>
          </cell>
          <cell r="M13">
            <v>2.2136875721999996</v>
          </cell>
        </row>
        <row r="18">
          <cell r="J18">
            <v>7.2745130906819995</v>
          </cell>
          <cell r="K18">
            <v>3.9059022240000001</v>
          </cell>
          <cell r="L18">
            <v>2.27717311968</v>
          </cell>
          <cell r="M18">
            <v>1.3527690000000001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 исх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Лист1"/>
    </sheetNames>
    <sheetDataSet>
      <sheetData sheetId="0">
        <row r="48">
          <cell r="M48">
            <v>278.25372100709643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ч исх"/>
      <sheetName val="к4Т1-Т2"/>
      <sheetName val="к4Т2-Т3"/>
      <sheetName val="к4Т3-Т4"/>
      <sheetName val="к4Т3-Т5"/>
      <sheetName val="к4Т2-Т7"/>
      <sheetName val="к4Т6-Т7"/>
      <sheetName val="к4Т7-Т8"/>
      <sheetName val="к6Т1-Т2"/>
      <sheetName val="к6Т2-Т3"/>
      <sheetName val="к6Т2-Т4"/>
      <sheetName val="к7Т1-Т2"/>
      <sheetName val="к7Т2-Т3"/>
      <sheetName val="к7Т3-Т4"/>
      <sheetName val="к7Т4-Т5"/>
      <sheetName val="Лист1"/>
    </sheetNames>
    <sheetDataSet>
      <sheetData sheetId="0">
        <row r="4">
          <cell r="Q4">
            <v>21.324173878925997</v>
          </cell>
        </row>
        <row r="8">
          <cell r="M8">
            <v>25.140761472236399</v>
          </cell>
        </row>
        <row r="13">
          <cell r="N13">
            <v>38.112124009590005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сч исх"/>
      <sheetName val="32"/>
      <sheetName val="34"/>
      <sheetName val="35"/>
      <sheetName val="36"/>
      <sheetName val="37"/>
      <sheetName val="38"/>
      <sheetName val="39"/>
      <sheetName val="40"/>
      <sheetName val="41"/>
      <sheetName val="45"/>
      <sheetName val="46"/>
      <sheetName val="47"/>
      <sheetName val="48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</sheetNames>
    <sheetDataSet>
      <sheetData sheetId="0">
        <row r="40">
          <cell r="M40">
            <v>181.69969283502297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сч исх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</sheetNames>
    <sheetDataSet>
      <sheetData sheetId="0">
        <row r="55">
          <cell r="M55">
            <v>183.39523406661374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асч исх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2.1"/>
      <sheetName val="12.2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>
        <row r="39">
          <cell r="M39">
            <v>343.78984062977992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M10" sqref="M10"/>
    </sheetView>
  </sheetViews>
  <sheetFormatPr defaultRowHeight="15"/>
  <cols>
    <col min="3" max="3" width="10.28515625" bestFit="1" customWidth="1"/>
    <col min="4" max="7" width="9.140625" hidden="1" customWidth="1"/>
    <col min="8" max="8" width="15.28515625" style="3" customWidth="1"/>
  </cols>
  <sheetData>
    <row r="1" spans="1:12" ht="26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>
      <c r="A2" s="23" t="s">
        <v>0</v>
      </c>
      <c r="B2" s="24"/>
      <c r="C2" s="24"/>
      <c r="D2" s="24"/>
      <c r="E2" s="24"/>
      <c r="F2" s="24"/>
      <c r="G2" s="25"/>
      <c r="H2" s="2">
        <f>'[1]Расч исх'!$J$4</f>
        <v>4.0629563449199999</v>
      </c>
      <c r="I2" s="1"/>
    </row>
    <row r="3" spans="1:12" ht="18.75">
      <c r="A3" s="23" t="s">
        <v>1</v>
      </c>
      <c r="B3" s="24"/>
      <c r="C3" s="24"/>
      <c r="D3" s="24"/>
      <c r="E3" s="24"/>
      <c r="F3" s="24"/>
      <c r="G3" s="25"/>
      <c r="H3" s="2">
        <f>'[2]Расч исх'!$M$48</f>
        <v>278.25372100709643</v>
      </c>
      <c r="I3" s="1"/>
    </row>
    <row r="4" spans="1:12" ht="18.75">
      <c r="A4" s="23" t="s">
        <v>2</v>
      </c>
      <c r="B4" s="24"/>
      <c r="C4" s="24"/>
      <c r="D4" s="24"/>
      <c r="E4" s="24"/>
      <c r="F4" s="24"/>
      <c r="G4" s="25"/>
      <c r="H4" s="2">
        <f>'[3]Расч исх'!$Q$4</f>
        <v>21.324173878925997</v>
      </c>
      <c r="I4" s="1"/>
    </row>
    <row r="5" spans="1:12" ht="18.75">
      <c r="A5" s="23" t="s">
        <v>3</v>
      </c>
      <c r="B5" s="24"/>
      <c r="C5" s="24"/>
      <c r="D5" s="24"/>
      <c r="E5" s="24"/>
      <c r="F5" s="24"/>
      <c r="G5" s="25"/>
      <c r="H5" s="2">
        <f>'[3]Расч исх'!$M$8</f>
        <v>25.140761472236399</v>
      </c>
      <c r="I5" s="1"/>
    </row>
    <row r="6" spans="1:12" ht="18.75">
      <c r="A6" s="23" t="s">
        <v>4</v>
      </c>
      <c r="B6" s="24"/>
      <c r="C6" s="24"/>
      <c r="D6" s="24"/>
      <c r="E6" s="24"/>
      <c r="F6" s="24"/>
      <c r="G6" s="25"/>
      <c r="H6" s="2">
        <f>'[3]Расч исх'!$N$13</f>
        <v>38.112124009590005</v>
      </c>
      <c r="I6" s="1"/>
    </row>
    <row r="7" spans="1:12" ht="18.75">
      <c r="A7" s="23" t="s">
        <v>5</v>
      </c>
      <c r="B7" s="24"/>
      <c r="C7" s="24"/>
      <c r="D7" s="24"/>
      <c r="E7" s="24"/>
      <c r="F7" s="24"/>
      <c r="G7" s="25"/>
      <c r="H7" s="2">
        <f>'[1]Расч исх'!$K$4</f>
        <v>14.22034720722</v>
      </c>
      <c r="I7" s="1"/>
    </row>
    <row r="8" spans="1:12" ht="18.75">
      <c r="A8" s="23" t="s">
        <v>6</v>
      </c>
      <c r="B8" s="24"/>
      <c r="C8" s="24"/>
      <c r="D8" s="24"/>
      <c r="E8" s="24"/>
      <c r="F8" s="24"/>
      <c r="G8" s="25"/>
      <c r="H8" s="2">
        <f>'[1]Расч исх'!$L$4</f>
        <v>2.1758365651679998</v>
      </c>
      <c r="I8" s="1"/>
    </row>
    <row r="9" spans="1:12" ht="18.75">
      <c r="A9" s="23" t="s">
        <v>7</v>
      </c>
      <c r="B9" s="24"/>
      <c r="C9" s="24"/>
      <c r="D9" s="24"/>
      <c r="E9" s="24"/>
      <c r="F9" s="24"/>
      <c r="G9" s="25"/>
      <c r="H9" s="2">
        <f>'[1]Расч исх'!$M$4</f>
        <v>14.49185210478</v>
      </c>
      <c r="I9" s="1"/>
    </row>
    <row r="10" spans="1:12" ht="18.75">
      <c r="A10" s="23" t="s">
        <v>8</v>
      </c>
      <c r="B10" s="24"/>
      <c r="C10" s="24"/>
      <c r="D10" s="24"/>
      <c r="E10" s="24"/>
      <c r="F10" s="24"/>
      <c r="G10" s="25"/>
      <c r="H10" s="2">
        <f>'[1]Расч исх'!$N$4</f>
        <v>8.0571912645779999</v>
      </c>
      <c r="I10" s="1"/>
    </row>
    <row r="11" spans="1:12" ht="18.75">
      <c r="A11" s="23" t="s">
        <v>9</v>
      </c>
      <c r="B11" s="24"/>
      <c r="C11" s="24"/>
      <c r="D11" s="24"/>
      <c r="E11" s="24"/>
      <c r="F11" s="24"/>
      <c r="G11" s="25"/>
      <c r="H11" s="2">
        <f>'[1]Расч исх'!$M$8</f>
        <v>5.6103275002999995</v>
      </c>
      <c r="I11" s="1"/>
    </row>
    <row r="12" spans="1:12" ht="18.75">
      <c r="A12" s="23" t="s">
        <v>10</v>
      </c>
      <c r="B12" s="24"/>
      <c r="C12" s="24"/>
      <c r="D12" s="24"/>
      <c r="E12" s="24"/>
      <c r="F12" s="24"/>
      <c r="G12" s="25"/>
      <c r="H12" s="2">
        <f>'[4]Расч исх'!$M$40</f>
        <v>181.69969283502297</v>
      </c>
      <c r="I12" s="1"/>
    </row>
    <row r="13" spans="1:12" ht="18.75">
      <c r="A13" s="23" t="s">
        <v>11</v>
      </c>
      <c r="B13" s="24"/>
      <c r="C13" s="24"/>
      <c r="D13" s="24"/>
      <c r="E13" s="24"/>
      <c r="F13" s="24"/>
      <c r="G13" s="25"/>
      <c r="H13" s="2">
        <f>'[5]Расч исх'!$M$55</f>
        <v>183.39523406661374</v>
      </c>
      <c r="I13" s="1"/>
    </row>
    <row r="14" spans="1:12" ht="18.75">
      <c r="A14" s="23" t="s">
        <v>12</v>
      </c>
      <c r="B14" s="24"/>
      <c r="C14" s="24"/>
      <c r="D14" s="24"/>
      <c r="E14" s="24"/>
      <c r="F14" s="24"/>
      <c r="G14" s="25"/>
      <c r="H14" s="2">
        <f>'[1]Расч исх'!$J$13</f>
        <v>1.656481502304</v>
      </c>
      <c r="I14" s="1"/>
    </row>
    <row r="15" spans="1:12" ht="18.75">
      <c r="A15" s="23" t="s">
        <v>13</v>
      </c>
      <c r="B15" s="24"/>
      <c r="C15" s="24"/>
      <c r="D15" s="24"/>
      <c r="E15" s="24"/>
      <c r="F15" s="24"/>
      <c r="G15" s="25"/>
      <c r="H15" s="2">
        <f>'[1]Расч исх'!$K$13+'[1]Расч исх'!$L$13</f>
        <v>15.061991558400003</v>
      </c>
      <c r="I15" s="1"/>
    </row>
    <row r="16" spans="1:12" ht="18.75">
      <c r="A16" s="23" t="s">
        <v>14</v>
      </c>
      <c r="B16" s="24"/>
      <c r="C16" s="24"/>
      <c r="D16" s="24"/>
      <c r="E16" s="24"/>
      <c r="F16" s="24"/>
      <c r="G16" s="25"/>
      <c r="H16" s="2">
        <f>'[6]Расч исх'!$M$39</f>
        <v>343.78984062977992</v>
      </c>
      <c r="I16" s="1"/>
    </row>
    <row r="17" spans="1:12" ht="18.75">
      <c r="A17" s="23" t="s">
        <v>15</v>
      </c>
      <c r="B17" s="24"/>
      <c r="C17" s="24"/>
      <c r="D17" s="24"/>
      <c r="E17" s="24"/>
      <c r="F17" s="24"/>
      <c r="G17" s="25"/>
      <c r="H17" s="2">
        <f>'[1]Расч исх'!$M$13</f>
        <v>2.2136875721999996</v>
      </c>
      <c r="I17" s="1"/>
    </row>
    <row r="18" spans="1:12" ht="18.75">
      <c r="A18" s="23" t="s">
        <v>16</v>
      </c>
      <c r="B18" s="24"/>
      <c r="C18" s="24"/>
      <c r="D18" s="24"/>
      <c r="E18" s="24"/>
      <c r="F18" s="24"/>
      <c r="G18" s="25"/>
      <c r="H18" s="2">
        <f>'[1]Расч исх'!$J$18</f>
        <v>7.2745130906819995</v>
      </c>
      <c r="I18" s="1"/>
    </row>
    <row r="19" spans="1:12" ht="18.75">
      <c r="A19" s="23" t="s">
        <v>17</v>
      </c>
      <c r="B19" s="24"/>
      <c r="C19" s="24"/>
      <c r="D19" s="24"/>
      <c r="E19" s="24"/>
      <c r="F19" s="24"/>
      <c r="G19" s="25"/>
      <c r="H19" s="2">
        <f>'[1]Расч исх'!$K$18</f>
        <v>3.9059022240000001</v>
      </c>
      <c r="I19" s="1"/>
    </row>
    <row r="20" spans="1:12" ht="18.75">
      <c r="A20" s="23" t="s">
        <v>18</v>
      </c>
      <c r="B20" s="24"/>
      <c r="C20" s="24"/>
      <c r="D20" s="24"/>
      <c r="E20" s="24"/>
      <c r="F20" s="24"/>
      <c r="G20" s="25"/>
      <c r="H20" s="2">
        <f>'[1]Расч исх'!$L$18+'[1]Расч исх'!$M$18</f>
        <v>3.6299421196799999</v>
      </c>
      <c r="I20" s="1"/>
    </row>
    <row r="21" spans="1:12" ht="21">
      <c r="A21" s="1"/>
      <c r="B21" s="1"/>
      <c r="C21" s="1"/>
      <c r="D21" s="1"/>
      <c r="E21" s="1"/>
      <c r="F21" s="1"/>
      <c r="G21" s="1"/>
      <c r="H21" s="4">
        <f>SUM(H2:H20)</f>
        <v>1154.0765769534974</v>
      </c>
      <c r="I21" s="1"/>
      <c r="K21" s="3"/>
    </row>
    <row r="23" spans="1:12" ht="18.75">
      <c r="B23" s="26" t="s">
        <v>19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1" customHeight="1">
      <c r="A24" s="21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32.2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24">
      <c r="A26" s="5" t="s">
        <v>20</v>
      </c>
      <c r="B26" s="6" t="s">
        <v>31</v>
      </c>
      <c r="H26"/>
    </row>
    <row r="27" spans="1:12">
      <c r="H27"/>
    </row>
    <row r="28" spans="1:12" ht="21">
      <c r="A28" s="5" t="s">
        <v>21</v>
      </c>
      <c r="H28"/>
    </row>
    <row r="29" spans="1:12">
      <c r="H29"/>
    </row>
    <row r="30" spans="1:12">
      <c r="A30" s="7" t="s">
        <v>22</v>
      </c>
      <c r="B30" s="8" t="s">
        <v>23</v>
      </c>
      <c r="C30" s="8" t="s">
        <v>24</v>
      </c>
      <c r="H30"/>
    </row>
    <row r="31" spans="1:12" ht="21">
      <c r="A31" s="9" t="s">
        <v>32</v>
      </c>
      <c r="B31" s="10">
        <v>48</v>
      </c>
      <c r="C31" s="10">
        <v>40</v>
      </c>
      <c r="H31"/>
    </row>
    <row r="32" spans="1:12" ht="21">
      <c r="A32" s="11" t="str">
        <f>B26</f>
        <v>4,002</v>
      </c>
      <c r="B32" s="12">
        <f>B31+((A32-A31)/(A33-A31)*(B33-B31))</f>
        <v>49.996000000000002</v>
      </c>
      <c r="C32" s="13">
        <f>C31+((B32-B31)/(B33-B31)*(C33-C31))</f>
        <v>40.998000000000005</v>
      </c>
      <c r="H32"/>
    </row>
    <row r="33" spans="1:12" ht="21">
      <c r="A33" s="14" t="s">
        <v>30</v>
      </c>
      <c r="B33" s="10">
        <v>50</v>
      </c>
      <c r="C33" s="10">
        <v>41</v>
      </c>
      <c r="H33"/>
    </row>
    <row r="34" spans="1:12" ht="21">
      <c r="A34" s="15" t="s">
        <v>25</v>
      </c>
      <c r="G34" s="16">
        <v>186</v>
      </c>
      <c r="H34"/>
      <c r="L34" s="19">
        <v>183</v>
      </c>
    </row>
    <row r="35" spans="1:12">
      <c r="H35"/>
    </row>
    <row r="36" spans="1:12" ht="21">
      <c r="A36" s="15" t="s">
        <v>26</v>
      </c>
      <c r="G36" s="16">
        <v>365</v>
      </c>
      <c r="H36"/>
      <c r="L36" s="19">
        <v>365</v>
      </c>
    </row>
    <row r="37" spans="1:12">
      <c r="H37"/>
    </row>
    <row r="38" spans="1:12" ht="21">
      <c r="A38" s="17" t="s">
        <v>27</v>
      </c>
      <c r="G38" s="18" t="s">
        <v>28</v>
      </c>
      <c r="H38"/>
      <c r="L38" s="20" t="s">
        <v>33</v>
      </c>
    </row>
  </sheetData>
  <mergeCells count="22">
    <mergeCell ref="A15:G15"/>
    <mergeCell ref="A19:G19"/>
    <mergeCell ref="A20:G20"/>
    <mergeCell ref="A16:G16"/>
    <mergeCell ref="A17:G17"/>
    <mergeCell ref="A18:G18"/>
    <mergeCell ref="A24:L25"/>
    <mergeCell ref="A1:L1"/>
    <mergeCell ref="A6:G6"/>
    <mergeCell ref="A7:G7"/>
    <mergeCell ref="A8:G8"/>
    <mergeCell ref="A9:G9"/>
    <mergeCell ref="B23:L23"/>
    <mergeCell ref="A2:G2"/>
    <mergeCell ref="A3:G3"/>
    <mergeCell ref="A4:G4"/>
    <mergeCell ref="A5:G5"/>
    <mergeCell ref="A10:G10"/>
    <mergeCell ref="A11:G11"/>
    <mergeCell ref="A12:G12"/>
    <mergeCell ref="A13:G13"/>
    <mergeCell ref="A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MUP "Beloglinskaya teplosistema"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PTO-001</cp:lastModifiedBy>
  <cp:lastPrinted>2020-03-04T10:41:25Z</cp:lastPrinted>
  <dcterms:created xsi:type="dcterms:W3CDTF">2014-09-12T11:28:40Z</dcterms:created>
  <dcterms:modified xsi:type="dcterms:W3CDTF">2020-03-30T09:45:22Z</dcterms:modified>
</cp:coreProperties>
</file>